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https://fpmd.sharepoint.com/sites/FPMDFORMATIONS/Documents partages/FPMD/Fichiers Calculs 2023/07 2023/"/>
    </mc:Choice>
  </mc:AlternateContent>
  <xr:revisionPtr revIDLastSave="20" documentId="13_ncr:1_{5EEB9B81-66FF-496E-887F-A897A9A687D0}" xr6:coauthVersionLast="47" xr6:coauthVersionMax="47" xr10:uidLastSave="{4B4E947A-A3BF-48FA-9A2A-2B7FB3B52138}"/>
  <bookViews>
    <workbookView xWindow="-120" yWindow="-120" windowWidth="20730" windowHeight="11160" firstSheet="9" activeTab="15" xr2:uid="{00000000-000D-0000-FFFF-FFFF00000000}"/>
  </bookViews>
  <sheets>
    <sheet name="GIPA 2008" sheetId="1" r:id="rId1"/>
    <sheet name="GIPA 2009" sheetId="4" r:id="rId2"/>
    <sheet name="GIPA 2010" sheetId="5" r:id="rId3"/>
    <sheet name="GIPA 2011" sheetId="6" r:id="rId4"/>
    <sheet name="GIPA 2012" sheetId="7" r:id="rId5"/>
    <sheet name="GIPA 2013" sheetId="8" r:id="rId6"/>
    <sheet name="GIPA 2014" sheetId="9" r:id="rId7"/>
    <sheet name="GIPA 2015" sheetId="10" r:id="rId8"/>
    <sheet name="GIPA 2016" sheetId="11" r:id="rId9"/>
    <sheet name="GIPA 2017" sheetId="12" r:id="rId10"/>
    <sheet name="GIPA 2018" sheetId="13" r:id="rId11"/>
    <sheet name="GIPA 2019" sheetId="14" r:id="rId12"/>
    <sheet name="GIPA 2020" sheetId="15" r:id="rId13"/>
    <sheet name="GIPA 2021" sheetId="16" r:id="rId14"/>
    <sheet name="GIPA 2022" sheetId="17" r:id="rId15"/>
    <sheet name="GIPA 2023" sheetId="18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8" l="1"/>
  <c r="D7" i="17"/>
  <c r="D7" i="16"/>
  <c r="D7" i="15"/>
  <c r="D7" i="14"/>
  <c r="D7" i="13"/>
  <c r="D7" i="12"/>
  <c r="D7" i="11"/>
  <c r="B10" i="11"/>
  <c r="B10" i="10"/>
  <c r="D7" i="10"/>
  <c r="D7" i="9"/>
  <c r="D7" i="1"/>
  <c r="D7" i="4"/>
  <c r="D7" i="5"/>
  <c r="D7" i="6"/>
  <c r="D7" i="7"/>
  <c r="D7" i="8"/>
</calcChain>
</file>

<file path=xl/sharedStrings.xml><?xml version="1.0" encoding="utf-8"?>
<sst xmlns="http://schemas.openxmlformats.org/spreadsheetml/2006/main" count="87" uniqueCount="55">
  <si>
    <t>INM 12/2003</t>
  </si>
  <si>
    <t>INM 12/2007</t>
  </si>
  <si>
    <t>CALCUL GIPA 2008</t>
  </si>
  <si>
    <t>INDEMNITE</t>
  </si>
  <si>
    <t>Tps travail</t>
  </si>
  <si>
    <t>CALCUL GIPA 2009</t>
  </si>
  <si>
    <t>INM 12/2004</t>
  </si>
  <si>
    <t>INM 12/2008</t>
  </si>
  <si>
    <t>CALCUL GIPA 2010</t>
  </si>
  <si>
    <t>INM 12/2005</t>
  </si>
  <si>
    <t>INM 12/2009</t>
  </si>
  <si>
    <t>CALCUL GIPA 2011</t>
  </si>
  <si>
    <t>INM 12/2006</t>
  </si>
  <si>
    <t>INM 12/2010</t>
  </si>
  <si>
    <t>CALCUL GIPA 2012</t>
  </si>
  <si>
    <t>INM 12/2011</t>
  </si>
  <si>
    <t>Tps travail au 31/12/2011</t>
  </si>
  <si>
    <t>CALCUL GIPA 2013</t>
  </si>
  <si>
    <t>Quotité travaillée au 31/12/2012</t>
  </si>
  <si>
    <t>Indice majoré au 31/12/2008</t>
  </si>
  <si>
    <t>Indice majoré au 31/12/2012</t>
  </si>
  <si>
    <t>CALCUL GIPA 2014</t>
  </si>
  <si>
    <t>Indice majoré au 31/12/2009</t>
  </si>
  <si>
    <t>Indice majoré au 31/12/2013</t>
  </si>
  <si>
    <t>Quotité travaillée au 31/12/2013</t>
  </si>
  <si>
    <t>Indice majoré au 31/12/2010</t>
  </si>
  <si>
    <t>Indice majoré au 31/12/2014</t>
  </si>
  <si>
    <t>Quotité travaillée au 31/12/2014</t>
  </si>
  <si>
    <t>CALCUL GIPA 2015</t>
  </si>
  <si>
    <t>CALCUL GIPA 2016</t>
  </si>
  <si>
    <t>Indice majoré au 31/12/2011</t>
  </si>
  <si>
    <t>Indice majoré au 31/12/2015</t>
  </si>
  <si>
    <t>Quotité travaillée au 31/12/2015</t>
  </si>
  <si>
    <t>CALCUL GIPA 2017</t>
  </si>
  <si>
    <t>Indice majoré au 31/12/2016</t>
  </si>
  <si>
    <t>Quotité travaillée au 31/12/2016</t>
  </si>
  <si>
    <r>
      <t xml:space="preserve">Pour calculer la GIPA à verser il suffit de renseigner </t>
    </r>
    <r>
      <rPr>
        <b/>
        <u/>
        <sz val="13"/>
        <rFont val="Arial"/>
        <family val="2"/>
      </rPr>
      <t>les 3 cases vertes</t>
    </r>
  </si>
  <si>
    <t>Indice majoré au 31/12/2017</t>
  </si>
  <si>
    <t>Quotité travaillée au 31/12/2017</t>
  </si>
  <si>
    <t>CALCUL GIPA 2019</t>
  </si>
  <si>
    <t>CALCUL GIPA 2018</t>
  </si>
  <si>
    <t>Indice majoré au 31/12/2018</t>
  </si>
  <si>
    <t>Quotité travaillée au 31/12/2018</t>
  </si>
  <si>
    <t>CALCUL GIPA 2020</t>
  </si>
  <si>
    <t>Indice majoré au 31/12/2019</t>
  </si>
  <si>
    <t>Quotité travaillée au 31/12/2019</t>
  </si>
  <si>
    <t>CALCUL GIPA 2021</t>
  </si>
  <si>
    <t>Indice majoré au 31/12/2020</t>
  </si>
  <si>
    <t>Quotité travaillée au 31/12/2020</t>
  </si>
  <si>
    <t>Indice majoré au 31/12/2021</t>
  </si>
  <si>
    <t>Quotité travaillée au 31/12/2021</t>
  </si>
  <si>
    <t>CALCUL GIPA 2022</t>
  </si>
  <si>
    <t>CALCUL GIPA 2023</t>
  </si>
  <si>
    <t>Indice majoré au 31/12/2022</t>
  </si>
  <si>
    <t>Quotité travaillée au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</si>
</sst>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0"/>
      <name val="Bitstream Vera Serif"/>
      <family val="1"/>
    </font>
    <font>
      <sz val="14"/>
      <name val="Bitstream Vera Serif"/>
      <family val="1"/>
    </font>
    <font>
      <b/>
      <sz val="16"/>
      <color indexed="16"/>
      <name val="Arial"/>
      <family val="2"/>
    </font>
    <font>
      <b/>
      <sz val="14"/>
      <color indexed="21"/>
      <name val="Bitstream Vera Serif"/>
      <family val="1"/>
    </font>
    <font>
      <b/>
      <sz val="22"/>
      <name val="Bitstream Vera Serif"/>
      <family val="1"/>
    </font>
    <font>
      <b/>
      <sz val="20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/>
      <protection locked="0"/>
    </xf>
    <xf numFmtId="9" fontId="5" fillId="4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9"/>
  <sheetViews>
    <sheetView showGridLines="0" workbookViewId="0">
      <selection activeCell="D7" sqref="D7"/>
    </sheetView>
  </sheetViews>
  <sheetFormatPr baseColWidth="10" defaultRowHeight="12.75"/>
  <cols>
    <col min="1" max="1" width="19.7109375" style="1" bestFit="1" customWidth="1"/>
    <col min="2" max="2" width="21.5703125" style="1" customWidth="1"/>
    <col min="3" max="3" width="17.42578125" style="1" customWidth="1"/>
    <col min="4" max="4" width="19.140625" style="1" bestFit="1" customWidth="1"/>
    <col min="5" max="16384" width="11.42578125" style="1"/>
  </cols>
  <sheetData>
    <row r="2" spans="1:5">
      <c r="A2" s="11" t="s">
        <v>2</v>
      </c>
      <c r="B2" s="11"/>
      <c r="C2" s="11"/>
      <c r="D2" s="11"/>
    </row>
    <row r="3" spans="1:5">
      <c r="A3" s="11"/>
      <c r="B3" s="11"/>
      <c r="C3" s="11"/>
      <c r="D3" s="11"/>
    </row>
    <row r="6" spans="1:5" ht="18.75">
      <c r="A6" s="5" t="s">
        <v>0</v>
      </c>
      <c r="B6" s="5" t="s">
        <v>1</v>
      </c>
      <c r="C6" s="5" t="s">
        <v>4</v>
      </c>
      <c r="D6" s="5" t="s">
        <v>3</v>
      </c>
      <c r="E6" s="2"/>
    </row>
    <row r="7" spans="1:5" ht="18.75">
      <c r="A7" s="3">
        <v>488</v>
      </c>
      <c r="B7" s="3">
        <v>489</v>
      </c>
      <c r="C7" s="3">
        <v>1</v>
      </c>
      <c r="D7" s="4">
        <f>(A7*52.4933*1.068-B7*54.3753)*C7</f>
        <v>769.14636719999908</v>
      </c>
      <c r="E7" s="2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</sheetData>
  <mergeCells count="1">
    <mergeCell ref="A2:D3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10"/>
  <sheetViews>
    <sheetView showGridLines="0" workbookViewId="0">
      <selection activeCell="B18" sqref="B18"/>
    </sheetView>
  </sheetViews>
  <sheetFormatPr baseColWidth="10" defaultRowHeight="12.75"/>
  <cols>
    <col min="1" max="1" width="21.5703125" style="1" customWidth="1"/>
    <col min="2" max="2" width="25.140625" style="1" customWidth="1"/>
    <col min="3" max="4" width="21.5703125" style="1" customWidth="1"/>
    <col min="5" max="16384" width="11.42578125" style="1"/>
  </cols>
  <sheetData>
    <row r="2" spans="1:5">
      <c r="A2" s="11" t="s">
        <v>33</v>
      </c>
      <c r="B2" s="11"/>
      <c r="C2" s="11"/>
      <c r="D2" s="11"/>
    </row>
    <row r="3" spans="1:5">
      <c r="A3" s="11"/>
      <c r="B3" s="11"/>
      <c r="C3" s="11"/>
      <c r="D3" s="11"/>
    </row>
    <row r="6" spans="1:5" ht="37.5">
      <c r="A6" s="7" t="s">
        <v>20</v>
      </c>
      <c r="B6" s="7" t="s">
        <v>34</v>
      </c>
      <c r="C6" s="7" t="s">
        <v>35</v>
      </c>
      <c r="D6" s="7" t="s">
        <v>3</v>
      </c>
      <c r="E6" s="2"/>
    </row>
    <row r="7" spans="1:5" ht="31.5" customHeight="1">
      <c r="A7" s="8">
        <v>514</v>
      </c>
      <c r="B7" s="8">
        <v>519</v>
      </c>
      <c r="C7" s="9">
        <v>1</v>
      </c>
      <c r="D7" s="4">
        <f>IF(A7*55.5635*1.0138-B7*55.7302&gt;0,(A7*55.5635*1.0138-B7*55.7302)*C7,0)</f>
        <v>29.788218199995754</v>
      </c>
      <c r="E7" s="2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  <row r="10" spans="1:5" ht="26.25" customHeight="1">
      <c r="A10" s="12" t="s">
        <v>36</v>
      </c>
      <c r="B10" s="12"/>
      <c r="C10" s="12"/>
      <c r="D10" s="12"/>
    </row>
  </sheetData>
  <mergeCells count="2">
    <mergeCell ref="A2:D3"/>
    <mergeCell ref="A10:D10"/>
  </mergeCells>
  <dataValidations count="1">
    <dataValidation type="list" allowBlank="1" showInputMessage="1" showErrorMessage="1" sqref="C7" xr:uid="{00000000-0002-0000-0900-000000000000}">
      <formula1>"50%,60%,70%,80%,90%,100%"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10"/>
  <sheetViews>
    <sheetView showGridLines="0" workbookViewId="0">
      <selection activeCell="I16" sqref="I16"/>
    </sheetView>
  </sheetViews>
  <sheetFormatPr baseColWidth="10" defaultRowHeight="12.75"/>
  <cols>
    <col min="1" max="1" width="21.5703125" style="1" customWidth="1"/>
    <col min="2" max="2" width="25.140625" style="1" customWidth="1"/>
    <col min="3" max="4" width="21.5703125" style="1" customWidth="1"/>
    <col min="5" max="16384" width="11.42578125" style="1"/>
  </cols>
  <sheetData>
    <row r="2" spans="1:5">
      <c r="A2" s="11" t="s">
        <v>40</v>
      </c>
      <c r="B2" s="11"/>
      <c r="C2" s="11"/>
      <c r="D2" s="11"/>
    </row>
    <row r="3" spans="1:5">
      <c r="A3" s="11"/>
      <c r="B3" s="11"/>
      <c r="C3" s="11"/>
      <c r="D3" s="11"/>
    </row>
    <row r="6" spans="1:5" ht="37.5">
      <c r="A6" s="7" t="s">
        <v>23</v>
      </c>
      <c r="B6" s="7" t="s">
        <v>37</v>
      </c>
      <c r="C6" s="7" t="s">
        <v>38</v>
      </c>
      <c r="D6" s="7" t="s">
        <v>3</v>
      </c>
      <c r="E6" s="2"/>
    </row>
    <row r="7" spans="1:5" ht="31.5" customHeight="1">
      <c r="A7" s="8">
        <v>0</v>
      </c>
      <c r="B7" s="8">
        <v>0</v>
      </c>
      <c r="C7" s="9">
        <v>1</v>
      </c>
      <c r="D7" s="4">
        <f>IF(A7*55.5635*1.0164-B7*56.2044&gt;0,(A7*55.5635*1.0164-B7*56.2044)*C7,0)</f>
        <v>0</v>
      </c>
      <c r="E7" s="2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  <row r="10" spans="1:5" ht="26.25" customHeight="1">
      <c r="A10" s="12" t="s">
        <v>36</v>
      </c>
      <c r="B10" s="12"/>
      <c r="C10" s="12"/>
      <c r="D10" s="12"/>
    </row>
  </sheetData>
  <mergeCells count="2">
    <mergeCell ref="A2:D3"/>
    <mergeCell ref="A10:D10"/>
  </mergeCells>
  <dataValidations count="1">
    <dataValidation type="list" allowBlank="1" showInputMessage="1" showErrorMessage="1" sqref="C7" xr:uid="{00000000-0002-0000-0A00-000000000000}">
      <formula1>"50%,60%,70%,80%,90%,100%"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E10"/>
  <sheetViews>
    <sheetView showGridLines="0" workbookViewId="0">
      <selection activeCell="B14" sqref="B14"/>
    </sheetView>
  </sheetViews>
  <sheetFormatPr baseColWidth="10" defaultRowHeight="12.75"/>
  <cols>
    <col min="1" max="1" width="21.5703125" style="1" customWidth="1"/>
    <col min="2" max="2" width="25.140625" style="1" customWidth="1"/>
    <col min="3" max="4" width="21.5703125" style="1" customWidth="1"/>
    <col min="5" max="16384" width="11.42578125" style="1"/>
  </cols>
  <sheetData>
    <row r="2" spans="1:5">
      <c r="A2" s="11" t="s">
        <v>39</v>
      </c>
      <c r="B2" s="11"/>
      <c r="C2" s="11"/>
      <c r="D2" s="11"/>
    </row>
    <row r="3" spans="1:5">
      <c r="A3" s="11"/>
      <c r="B3" s="11"/>
      <c r="C3" s="11"/>
      <c r="D3" s="11"/>
    </row>
    <row r="6" spans="1:5" ht="37.5">
      <c r="A6" s="7" t="s">
        <v>26</v>
      </c>
      <c r="B6" s="7" t="s">
        <v>41</v>
      </c>
      <c r="C6" s="7" t="s">
        <v>42</v>
      </c>
      <c r="D6" s="7" t="s">
        <v>3</v>
      </c>
      <c r="E6" s="2"/>
    </row>
    <row r="7" spans="1:5" ht="31.5" customHeight="1">
      <c r="A7" s="8">
        <v>0</v>
      </c>
      <c r="B7" s="8">
        <v>0</v>
      </c>
      <c r="C7" s="9">
        <v>1</v>
      </c>
      <c r="D7" s="4">
        <f>IF(A7*55.5635*1.0285-B7*56.2323&gt;0,(A7*55.5635*1.0285-B7*56.2323)*C7,0)</f>
        <v>0</v>
      </c>
      <c r="E7" s="2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  <row r="10" spans="1:5" ht="26.25" customHeight="1">
      <c r="A10" s="12" t="s">
        <v>36</v>
      </c>
      <c r="B10" s="12"/>
      <c r="C10" s="12"/>
      <c r="D10" s="12"/>
    </row>
  </sheetData>
  <mergeCells count="2">
    <mergeCell ref="A2:D3"/>
    <mergeCell ref="A10:D10"/>
  </mergeCells>
  <dataValidations count="1">
    <dataValidation type="list" allowBlank="1" showInputMessage="1" showErrorMessage="1" sqref="C7" xr:uid="{00000000-0002-0000-0B00-000000000000}">
      <formula1>"50%,60%,70%,80%,90%,100%"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6642D-9DE3-450B-80E4-CFB50987B75F}">
  <dimension ref="A2:E10"/>
  <sheetViews>
    <sheetView showGridLines="0" workbookViewId="0">
      <selection activeCell="C16" sqref="C16"/>
    </sheetView>
  </sheetViews>
  <sheetFormatPr baseColWidth="10" defaultRowHeight="12.75"/>
  <cols>
    <col min="1" max="1" width="21.5703125" style="1" customWidth="1"/>
    <col min="2" max="2" width="25.140625" style="1" customWidth="1"/>
    <col min="3" max="4" width="21.5703125" style="1" customWidth="1"/>
    <col min="5" max="16384" width="11.42578125" style="1"/>
  </cols>
  <sheetData>
    <row r="2" spans="1:5">
      <c r="A2" s="11" t="s">
        <v>43</v>
      </c>
      <c r="B2" s="11"/>
      <c r="C2" s="11"/>
      <c r="D2" s="11"/>
    </row>
    <row r="3" spans="1:5">
      <c r="A3" s="11"/>
      <c r="B3" s="11"/>
      <c r="C3" s="11"/>
      <c r="D3" s="11"/>
    </row>
    <row r="6" spans="1:5" ht="37.5">
      <c r="A6" s="7" t="s">
        <v>31</v>
      </c>
      <c r="B6" s="7" t="s">
        <v>44</v>
      </c>
      <c r="C6" s="7" t="s">
        <v>45</v>
      </c>
      <c r="D6" s="7" t="s">
        <v>3</v>
      </c>
      <c r="E6" s="2"/>
    </row>
    <row r="7" spans="1:5" ht="31.5" customHeight="1">
      <c r="A7" s="8">
        <v>0</v>
      </c>
      <c r="B7" s="8">
        <v>0</v>
      </c>
      <c r="C7" s="9">
        <v>1</v>
      </c>
      <c r="D7" s="4">
        <f>IF(A7*55.5635*1.0377-B7*56.2323&gt;0,(A7*55.5635*1.0377-B7*56.2323)*C7,0)</f>
        <v>0</v>
      </c>
      <c r="E7" s="2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  <row r="10" spans="1:5" ht="26.25" customHeight="1">
      <c r="A10" s="12" t="s">
        <v>36</v>
      </c>
      <c r="B10" s="12"/>
      <c r="C10" s="12"/>
      <c r="D10" s="12"/>
    </row>
  </sheetData>
  <mergeCells count="2">
    <mergeCell ref="A2:D3"/>
    <mergeCell ref="A10:D10"/>
  </mergeCells>
  <dataValidations count="1">
    <dataValidation type="list" allowBlank="1" showInputMessage="1" showErrorMessage="1" sqref="C7" xr:uid="{4B821201-52C6-493C-8984-D5802130C08F}">
      <formula1>"50%,60%,70%,80%,90%,100%"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B7D95-6F1D-4FA2-A252-5EDE127E805E}">
  <dimension ref="A2:E10"/>
  <sheetViews>
    <sheetView showGridLines="0" workbookViewId="0">
      <selection activeCell="F10" sqref="F10"/>
    </sheetView>
  </sheetViews>
  <sheetFormatPr baseColWidth="10" defaultRowHeight="12.75"/>
  <cols>
    <col min="1" max="1" width="21.5703125" style="1" customWidth="1"/>
    <col min="2" max="2" width="25.140625" style="1" customWidth="1"/>
    <col min="3" max="4" width="21.5703125" style="1" customWidth="1"/>
    <col min="5" max="16384" width="11.42578125" style="1"/>
  </cols>
  <sheetData>
    <row r="2" spans="1:5">
      <c r="A2" s="11" t="s">
        <v>46</v>
      </c>
      <c r="B2" s="11"/>
      <c r="C2" s="11"/>
      <c r="D2" s="11"/>
    </row>
    <row r="3" spans="1:5">
      <c r="A3" s="11"/>
      <c r="B3" s="11"/>
      <c r="C3" s="11"/>
      <c r="D3" s="11"/>
    </row>
    <row r="6" spans="1:5" ht="37.5">
      <c r="A6" s="7" t="s">
        <v>34</v>
      </c>
      <c r="B6" s="7" t="s">
        <v>47</v>
      </c>
      <c r="C6" s="7" t="s">
        <v>48</v>
      </c>
      <c r="D6" s="7" t="s">
        <v>3</v>
      </c>
      <c r="E6" s="2"/>
    </row>
    <row r="7" spans="1:5" ht="31.5" customHeight="1">
      <c r="A7" s="8">
        <v>0</v>
      </c>
      <c r="B7" s="8">
        <v>0</v>
      </c>
      <c r="C7" s="9">
        <v>1</v>
      </c>
      <c r="D7" s="4">
        <f>IF(A7*55.7302*1.0378-B7*56.2323&gt;0,(A7*55.7302*1.0378-B7*56.2323)*C7,0)</f>
        <v>0</v>
      </c>
      <c r="E7" s="2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  <row r="10" spans="1:5" ht="26.25" customHeight="1">
      <c r="A10" s="12" t="s">
        <v>36</v>
      </c>
      <c r="B10" s="12"/>
      <c r="C10" s="12"/>
      <c r="D10" s="12"/>
    </row>
  </sheetData>
  <mergeCells count="2">
    <mergeCell ref="A2:D3"/>
    <mergeCell ref="A10:D10"/>
  </mergeCells>
  <dataValidations count="1">
    <dataValidation type="list" allowBlank="1" showInputMessage="1" showErrorMessage="1" sqref="C7" xr:uid="{83FBE2BF-4472-48AF-8E7F-43A955E695B6}">
      <formula1>"50%,60%,70%,80%,90%,100%"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666A7-AE50-4516-9120-FEC3330FDFC9}">
  <dimension ref="A2:E10"/>
  <sheetViews>
    <sheetView showGridLines="0" workbookViewId="0">
      <selection activeCell="D7" sqref="D7"/>
    </sheetView>
  </sheetViews>
  <sheetFormatPr baseColWidth="10" defaultRowHeight="12.75"/>
  <cols>
    <col min="1" max="1" width="21.5703125" style="1" customWidth="1"/>
    <col min="2" max="2" width="25.140625" style="1" customWidth="1"/>
    <col min="3" max="4" width="21.5703125" style="1" customWidth="1"/>
    <col min="5" max="16384" width="11.42578125" style="1"/>
  </cols>
  <sheetData>
    <row r="2" spans="1:5">
      <c r="A2" s="11" t="s">
        <v>51</v>
      </c>
      <c r="B2" s="11"/>
      <c r="C2" s="11"/>
      <c r="D2" s="11"/>
    </row>
    <row r="3" spans="1:5">
      <c r="A3" s="11"/>
      <c r="B3" s="11"/>
      <c r="C3" s="11"/>
      <c r="D3" s="11"/>
    </row>
    <row r="6" spans="1:5" ht="37.5">
      <c r="A6" s="7" t="s">
        <v>37</v>
      </c>
      <c r="B6" s="7" t="s">
        <v>49</v>
      </c>
      <c r="C6" s="7" t="s">
        <v>50</v>
      </c>
      <c r="D6" s="7" t="s">
        <v>3</v>
      </c>
      <c r="E6" s="2"/>
    </row>
    <row r="7" spans="1:5" ht="31.5" customHeight="1">
      <c r="A7" s="8">
        <v>0</v>
      </c>
      <c r="B7" s="8">
        <v>0</v>
      </c>
      <c r="C7" s="9">
        <v>1</v>
      </c>
      <c r="D7" s="4">
        <f>IF(A7*56.2044*1.0436-B7*56.2323&gt;0,(A7*56.2044*1.0436-B7*56.2323)*C7,0)</f>
        <v>0</v>
      </c>
      <c r="E7" s="2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  <row r="10" spans="1:5" ht="26.25" customHeight="1">
      <c r="A10" s="12" t="s">
        <v>36</v>
      </c>
      <c r="B10" s="12"/>
      <c r="C10" s="12"/>
      <c r="D10" s="12"/>
    </row>
  </sheetData>
  <mergeCells count="2">
    <mergeCell ref="A2:D3"/>
    <mergeCell ref="A10:D10"/>
  </mergeCells>
  <dataValidations count="1">
    <dataValidation type="list" allowBlank="1" showInputMessage="1" showErrorMessage="1" sqref="C7" xr:uid="{33259F85-DB12-4CF9-A9B3-3B3B01CD13A7}">
      <formula1>"50%,60%,70%,80%,90%,100%"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28CB0-1C8C-444C-B48A-C6E40283A293}">
  <dimension ref="A2:E10"/>
  <sheetViews>
    <sheetView showGridLines="0" tabSelected="1" workbookViewId="0">
      <selection activeCell="F6" sqref="F6"/>
    </sheetView>
  </sheetViews>
  <sheetFormatPr baseColWidth="10" defaultRowHeight="12.75"/>
  <cols>
    <col min="1" max="1" width="21.5703125" style="1" customWidth="1"/>
    <col min="2" max="2" width="25.140625" style="1" customWidth="1"/>
    <col min="3" max="4" width="21.5703125" style="1" customWidth="1"/>
    <col min="5" max="16384" width="11.42578125" style="1"/>
  </cols>
  <sheetData>
    <row r="2" spans="1:5">
      <c r="A2" s="11" t="s">
        <v>52</v>
      </c>
      <c r="B2" s="11"/>
      <c r="C2" s="11"/>
      <c r="D2" s="11"/>
    </row>
    <row r="3" spans="1:5">
      <c r="A3" s="11"/>
      <c r="B3" s="11"/>
      <c r="C3" s="11"/>
      <c r="D3" s="11"/>
    </row>
    <row r="6" spans="1:5" ht="37.5">
      <c r="A6" s="7" t="s">
        <v>41</v>
      </c>
      <c r="B6" s="7" t="s">
        <v>53</v>
      </c>
      <c r="C6" s="7" t="s">
        <v>54</v>
      </c>
      <c r="D6" s="7" t="s">
        <v>3</v>
      </c>
      <c r="E6" s="2"/>
    </row>
    <row r="7" spans="1:5" ht="31.5" customHeight="1">
      <c r="A7" s="8">
        <v>0</v>
      </c>
      <c r="B7" s="8">
        <v>0</v>
      </c>
      <c r="C7" s="9">
        <v>1</v>
      </c>
      <c r="D7" s="4">
        <f>IF(A7*56.2323*1.0819-B7*57.2164&gt;0,(A7*56.2323*1.0819-B7*57.2164)*C7,0)</f>
        <v>0</v>
      </c>
      <c r="E7" s="2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  <row r="10" spans="1:5" ht="26.25" customHeight="1">
      <c r="A10" s="12" t="s">
        <v>36</v>
      </c>
      <c r="B10" s="12"/>
      <c r="C10" s="12"/>
      <c r="D10" s="12"/>
    </row>
  </sheetData>
  <sheetProtection sheet="1" objects="1" scenarios="1"/>
  <mergeCells count="2">
    <mergeCell ref="A2:D3"/>
    <mergeCell ref="A10:D10"/>
  </mergeCells>
  <dataValidations count="1">
    <dataValidation type="list" allowBlank="1" showInputMessage="1" showErrorMessage="1" sqref="C7" xr:uid="{A4264776-2ECC-4083-8ED1-1BA4B6296C42}">
      <formula1>"50%,60%,70%,80%,90%,100%"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9"/>
  <sheetViews>
    <sheetView showGridLines="0" workbookViewId="0">
      <selection activeCell="B19" sqref="B19"/>
    </sheetView>
  </sheetViews>
  <sheetFormatPr baseColWidth="10" defaultRowHeight="12.75"/>
  <cols>
    <col min="1" max="1" width="19.7109375" style="1" bestFit="1" customWidth="1"/>
    <col min="2" max="2" width="21.5703125" style="1" customWidth="1"/>
    <col min="3" max="3" width="17.42578125" style="1" customWidth="1"/>
    <col min="4" max="4" width="19.140625" style="1" bestFit="1" customWidth="1"/>
    <col min="5" max="16384" width="11.42578125" style="1"/>
  </cols>
  <sheetData>
    <row r="2" spans="1:5">
      <c r="A2" s="11" t="s">
        <v>5</v>
      </c>
      <c r="B2" s="11"/>
      <c r="C2" s="11"/>
      <c r="D2" s="11"/>
    </row>
    <row r="3" spans="1:5">
      <c r="A3" s="11"/>
      <c r="B3" s="11"/>
      <c r="C3" s="11"/>
      <c r="D3" s="11"/>
    </row>
    <row r="6" spans="1:5" ht="18.75">
      <c r="A6" s="5" t="s">
        <v>6</v>
      </c>
      <c r="B6" s="5" t="s">
        <v>7</v>
      </c>
      <c r="C6" s="5" t="s">
        <v>4</v>
      </c>
      <c r="D6" s="5" t="s">
        <v>3</v>
      </c>
      <c r="E6" s="2"/>
    </row>
    <row r="7" spans="1:5" ht="18.75">
      <c r="A7" s="3">
        <v>513</v>
      </c>
      <c r="B7" s="3">
        <v>514</v>
      </c>
      <c r="C7" s="6">
        <v>0.8</v>
      </c>
      <c r="D7" s="4">
        <f>(A7*52.7558*1.079-B7*54.6791)*C7</f>
        <v>877.36184528000013</v>
      </c>
      <c r="E7" s="2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</sheetData>
  <mergeCells count="1">
    <mergeCell ref="A2:D3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9"/>
  <sheetViews>
    <sheetView showGridLines="0" workbookViewId="0">
      <selection activeCell="B8" sqref="B8"/>
    </sheetView>
  </sheetViews>
  <sheetFormatPr baseColWidth="10" defaultRowHeight="12.75"/>
  <cols>
    <col min="1" max="1" width="19.7109375" style="1" bestFit="1" customWidth="1"/>
    <col min="2" max="2" width="21.5703125" style="1" customWidth="1"/>
    <col min="3" max="3" width="17.42578125" style="1" customWidth="1"/>
    <col min="4" max="4" width="19.140625" style="1" bestFit="1" customWidth="1"/>
    <col min="5" max="16384" width="11.42578125" style="1"/>
  </cols>
  <sheetData>
    <row r="2" spans="1:5">
      <c r="A2" s="11" t="s">
        <v>8</v>
      </c>
      <c r="B2" s="11"/>
      <c r="C2" s="11"/>
      <c r="D2" s="11"/>
    </row>
    <row r="3" spans="1:5">
      <c r="A3" s="11"/>
      <c r="B3" s="11"/>
      <c r="C3" s="11"/>
      <c r="D3" s="11"/>
    </row>
    <row r="6" spans="1:5" ht="18.75">
      <c r="A6" s="5" t="s">
        <v>9</v>
      </c>
      <c r="B6" s="5" t="s">
        <v>10</v>
      </c>
      <c r="C6" s="5" t="s">
        <v>4</v>
      </c>
      <c r="D6" s="5" t="s">
        <v>3</v>
      </c>
      <c r="E6" s="2"/>
    </row>
    <row r="7" spans="1:5" ht="18.75">
      <c r="A7" s="3">
        <v>295</v>
      </c>
      <c r="B7" s="3">
        <v>300</v>
      </c>
      <c r="C7" s="6">
        <v>1</v>
      </c>
      <c r="D7" s="4">
        <f>(A7*53.201*1.062-B7*55.026)*C7</f>
        <v>159.54129000000103</v>
      </c>
      <c r="E7" s="2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</sheetData>
  <mergeCells count="1">
    <mergeCell ref="A2:D3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9"/>
  <sheetViews>
    <sheetView showGridLines="0" workbookViewId="0">
      <selection activeCell="B15" sqref="B15"/>
    </sheetView>
  </sheetViews>
  <sheetFormatPr baseColWidth="10" defaultRowHeight="12.75"/>
  <cols>
    <col min="1" max="1" width="19.7109375" style="1" bestFit="1" customWidth="1"/>
    <col min="2" max="2" width="21.5703125" style="1" customWidth="1"/>
    <col min="3" max="3" width="17.42578125" style="1" customWidth="1"/>
    <col min="4" max="4" width="19.140625" style="1" bestFit="1" customWidth="1"/>
    <col min="5" max="16384" width="11.42578125" style="1"/>
  </cols>
  <sheetData>
    <row r="2" spans="1:5">
      <c r="A2" s="11" t="s">
        <v>11</v>
      </c>
      <c r="B2" s="11"/>
      <c r="C2" s="11"/>
      <c r="D2" s="11"/>
    </row>
    <row r="3" spans="1:5">
      <c r="A3" s="11"/>
      <c r="B3" s="11"/>
      <c r="C3" s="11"/>
      <c r="D3" s="11"/>
    </row>
    <row r="6" spans="1:5" ht="18.75">
      <c r="A6" s="5" t="s">
        <v>12</v>
      </c>
      <c r="B6" s="5" t="s">
        <v>13</v>
      </c>
      <c r="C6" s="5" t="s">
        <v>4</v>
      </c>
      <c r="D6" s="5" t="s">
        <v>3</v>
      </c>
      <c r="E6" s="2"/>
    </row>
    <row r="7" spans="1:5" ht="18.75">
      <c r="A7" s="3">
        <v>295</v>
      </c>
      <c r="B7" s="3">
        <v>300</v>
      </c>
      <c r="C7" s="6">
        <v>1</v>
      </c>
      <c r="D7" s="4">
        <f>(A7*53.8453*1.059-B7*55.4253)*C7</f>
        <v>193.95094650000101</v>
      </c>
      <c r="E7" s="2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</sheetData>
  <mergeCells count="1">
    <mergeCell ref="A2:D3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9"/>
  <sheetViews>
    <sheetView showGridLines="0" workbookViewId="0">
      <selection activeCell="D6" sqref="D6"/>
    </sheetView>
  </sheetViews>
  <sheetFormatPr baseColWidth="10" defaultRowHeight="12.75"/>
  <cols>
    <col min="1" max="1" width="19.7109375" style="1" bestFit="1" customWidth="1"/>
    <col min="2" max="2" width="21.5703125" style="1" customWidth="1"/>
    <col min="3" max="3" width="17.42578125" style="1" customWidth="1"/>
    <col min="4" max="4" width="19.140625" style="1" bestFit="1" customWidth="1"/>
    <col min="5" max="16384" width="11.42578125" style="1"/>
  </cols>
  <sheetData>
    <row r="2" spans="1:5">
      <c r="A2" s="11" t="s">
        <v>14</v>
      </c>
      <c r="B2" s="11"/>
      <c r="C2" s="11"/>
      <c r="D2" s="11"/>
    </row>
    <row r="3" spans="1:5">
      <c r="A3" s="11"/>
      <c r="B3" s="11"/>
      <c r="C3" s="11"/>
      <c r="D3" s="11"/>
    </row>
    <row r="6" spans="1:5" ht="37.5">
      <c r="A6" s="7" t="s">
        <v>1</v>
      </c>
      <c r="B6" s="7" t="s">
        <v>15</v>
      </c>
      <c r="C6" s="7" t="s">
        <v>16</v>
      </c>
      <c r="D6" s="7" t="s">
        <v>3</v>
      </c>
      <c r="E6" s="2"/>
    </row>
    <row r="7" spans="1:5" ht="18.75">
      <c r="A7" s="3">
        <v>295</v>
      </c>
      <c r="B7" s="3">
        <v>302</v>
      </c>
      <c r="C7" s="6">
        <v>1</v>
      </c>
      <c r="D7" s="4">
        <f>(A7*54.3753*1.065-B7*55.5635)*C7</f>
        <v>303.18287749999945</v>
      </c>
      <c r="E7" s="2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</sheetData>
  <mergeCells count="1">
    <mergeCell ref="A2:D3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9"/>
  <sheetViews>
    <sheetView showGridLines="0" workbookViewId="0">
      <selection activeCell="A2" sqref="A2:D3"/>
    </sheetView>
  </sheetViews>
  <sheetFormatPr baseColWidth="10" defaultRowHeight="12.75"/>
  <cols>
    <col min="1" max="4" width="21.5703125" style="1" customWidth="1"/>
    <col min="5" max="16384" width="11.42578125" style="1"/>
  </cols>
  <sheetData>
    <row r="2" spans="1:5">
      <c r="A2" s="11" t="s">
        <v>17</v>
      </c>
      <c r="B2" s="11"/>
      <c r="C2" s="11"/>
      <c r="D2" s="11"/>
    </row>
    <row r="3" spans="1:5">
      <c r="A3" s="11"/>
      <c r="B3" s="11"/>
      <c r="C3" s="11"/>
      <c r="D3" s="11"/>
    </row>
    <row r="6" spans="1:5" ht="37.5">
      <c r="A6" s="7" t="s">
        <v>19</v>
      </c>
      <c r="B6" s="7" t="s">
        <v>20</v>
      </c>
      <c r="C6" s="7" t="s">
        <v>18</v>
      </c>
      <c r="D6" s="7" t="s">
        <v>3</v>
      </c>
      <c r="E6" s="2"/>
    </row>
    <row r="7" spans="1:5" ht="31.5" customHeight="1">
      <c r="A7" s="8">
        <v>302</v>
      </c>
      <c r="B7" s="8">
        <v>309</v>
      </c>
      <c r="C7" s="9">
        <v>1</v>
      </c>
      <c r="D7" s="4">
        <f>IF(A7*54.6791*1.055-B7*55.5635&gt;0,(A7*54.6791*1.055-B7*55.5635)*C7,0)</f>
        <v>252.18655099999887</v>
      </c>
      <c r="E7" s="2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</sheetData>
  <sheetProtection sheet="1" objects="1" scenarios="1"/>
  <mergeCells count="1">
    <mergeCell ref="A2:D3"/>
  </mergeCells>
  <dataValidations count="1">
    <dataValidation type="list" allowBlank="1" showInputMessage="1" showErrorMessage="1" sqref="C7" xr:uid="{00000000-0002-0000-0500-000000000000}">
      <formula1>"50%,60%,70%,80%,90%,100%"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9"/>
  <sheetViews>
    <sheetView showGridLines="0" topLeftCell="A6" workbookViewId="0">
      <selection activeCell="D30" sqref="D30"/>
    </sheetView>
  </sheetViews>
  <sheetFormatPr baseColWidth="10" defaultRowHeight="12.75"/>
  <cols>
    <col min="1" max="4" width="21.5703125" style="1" customWidth="1"/>
    <col min="5" max="16384" width="11.42578125" style="1"/>
  </cols>
  <sheetData>
    <row r="2" spans="1:5">
      <c r="A2" s="11" t="s">
        <v>21</v>
      </c>
      <c r="B2" s="11"/>
      <c r="C2" s="11"/>
      <c r="D2" s="11"/>
    </row>
    <row r="3" spans="1:5">
      <c r="A3" s="11"/>
      <c r="B3" s="11"/>
      <c r="C3" s="11"/>
      <c r="D3" s="11"/>
    </row>
    <row r="6" spans="1:5" ht="37.5">
      <c r="A6" s="7" t="s">
        <v>22</v>
      </c>
      <c r="B6" s="7" t="s">
        <v>23</v>
      </c>
      <c r="C6" s="7" t="s">
        <v>24</v>
      </c>
      <c r="D6" s="7" t="s">
        <v>3</v>
      </c>
      <c r="E6" s="2"/>
    </row>
    <row r="7" spans="1:5" ht="31.5" customHeight="1">
      <c r="A7" s="8">
        <v>310</v>
      </c>
      <c r="B7" s="8">
        <v>325</v>
      </c>
      <c r="C7" s="9">
        <v>1</v>
      </c>
      <c r="D7" s="4">
        <f>IF(A7*55.026*1.063-B7*55.5635&gt;0,(A7*55.026*1.063-B7*55.5635)*C7,0)</f>
        <v>74.580279999998311</v>
      </c>
      <c r="E7" s="2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</sheetData>
  <mergeCells count="1">
    <mergeCell ref="A2:D3"/>
  </mergeCells>
  <dataValidations count="1">
    <dataValidation type="list" allowBlank="1" showInputMessage="1" showErrorMessage="1" sqref="C7" xr:uid="{00000000-0002-0000-0600-000000000000}">
      <formula1>"50%,60%,70%,80%,90%,100%"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10"/>
  <sheetViews>
    <sheetView showGridLines="0" workbookViewId="0">
      <selection activeCell="B16" sqref="B16"/>
    </sheetView>
  </sheetViews>
  <sheetFormatPr baseColWidth="10" defaultRowHeight="12.75"/>
  <cols>
    <col min="1" max="1" width="21.5703125" style="1" customWidth="1"/>
    <col min="2" max="2" width="25.140625" style="1" customWidth="1"/>
    <col min="3" max="4" width="21.5703125" style="1" customWidth="1"/>
    <col min="5" max="16384" width="11.42578125" style="1"/>
  </cols>
  <sheetData>
    <row r="2" spans="1:5">
      <c r="A2" s="11" t="s">
        <v>28</v>
      </c>
      <c r="B2" s="11"/>
      <c r="C2" s="11"/>
      <c r="D2" s="11"/>
    </row>
    <row r="3" spans="1:5">
      <c r="A3" s="11"/>
      <c r="B3" s="11"/>
      <c r="C3" s="11"/>
      <c r="D3" s="11"/>
    </row>
    <row r="6" spans="1:5" ht="37.5">
      <c r="A6" s="7" t="s">
        <v>25</v>
      </c>
      <c r="B6" s="7" t="s">
        <v>26</v>
      </c>
      <c r="C6" s="7" t="s">
        <v>27</v>
      </c>
      <c r="D6" s="7" t="s">
        <v>3</v>
      </c>
      <c r="E6" s="2"/>
    </row>
    <row r="7" spans="1:5" ht="31.5" customHeight="1">
      <c r="A7" s="8">
        <v>320</v>
      </c>
      <c r="B7" s="8">
        <v>330</v>
      </c>
      <c r="C7" s="9">
        <v>1</v>
      </c>
      <c r="D7" s="4">
        <f>IF(A7*55.4253*1.0516-B7*55.5635&gt;0,(A7*55.4253*1.0516-B7*55.5635)*C7,0)</f>
        <v>315.32355360000656</v>
      </c>
      <c r="E7" s="2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  <row r="10" spans="1:5" ht="26.25">
      <c r="B10" s="10" t="str">
        <f>IF(B7&gt;1058,"ATTENTION AGENT NON ELIGIBLE","")</f>
        <v/>
      </c>
    </row>
  </sheetData>
  <mergeCells count="1">
    <mergeCell ref="A2:D3"/>
  </mergeCells>
  <dataValidations count="1">
    <dataValidation type="list" allowBlank="1" showInputMessage="1" showErrorMessage="1" sqref="C7" xr:uid="{00000000-0002-0000-0700-000000000000}">
      <formula1>"50%,60%,70%,80%,90%,100%"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10"/>
  <sheetViews>
    <sheetView showGridLines="0" workbookViewId="0">
      <selection activeCell="B8" sqref="B8"/>
    </sheetView>
  </sheetViews>
  <sheetFormatPr baseColWidth="10" defaultRowHeight="12.75"/>
  <cols>
    <col min="1" max="1" width="21.5703125" style="1" customWidth="1"/>
    <col min="2" max="2" width="25.140625" style="1" customWidth="1"/>
    <col min="3" max="4" width="21.5703125" style="1" customWidth="1"/>
    <col min="5" max="16384" width="11.42578125" style="1"/>
  </cols>
  <sheetData>
    <row r="2" spans="1:5">
      <c r="A2" s="11" t="s">
        <v>29</v>
      </c>
      <c r="B2" s="11"/>
      <c r="C2" s="11"/>
      <c r="D2" s="11"/>
    </row>
    <row r="3" spans="1:5">
      <c r="A3" s="11"/>
      <c r="B3" s="11"/>
      <c r="C3" s="11"/>
      <c r="D3" s="11"/>
    </row>
    <row r="6" spans="1:5" ht="37.5">
      <c r="A6" s="7" t="s">
        <v>30</v>
      </c>
      <c r="B6" s="7" t="s">
        <v>31</v>
      </c>
      <c r="C6" s="7" t="s">
        <v>32</v>
      </c>
      <c r="D6" s="7" t="s">
        <v>3</v>
      </c>
      <c r="E6" s="2"/>
    </row>
    <row r="7" spans="1:5" ht="31.5" customHeight="1">
      <c r="A7" s="8">
        <v>514</v>
      </c>
      <c r="B7" s="8">
        <v>514</v>
      </c>
      <c r="C7" s="9">
        <v>1</v>
      </c>
      <c r="D7" s="4">
        <f>IF(A7*55.5635*1.0308-B7*55.5635&gt;0,(A7*55.5635*1.0308-B7*55.5635)*C7,0)</f>
        <v>879.63688119999642</v>
      </c>
      <c r="E7" s="2"/>
    </row>
    <row r="8" spans="1:5">
      <c r="A8" s="2"/>
      <c r="B8" s="2"/>
      <c r="C8" s="2"/>
      <c r="D8" s="2"/>
      <c r="E8" s="2"/>
    </row>
    <row r="9" spans="1:5">
      <c r="A9" s="2"/>
      <c r="B9" s="2"/>
      <c r="C9" s="2"/>
      <c r="D9" s="2"/>
      <c r="E9" s="2"/>
    </row>
    <row r="10" spans="1:5" ht="26.25">
      <c r="B10" s="10" t="str">
        <f>IF(B7&gt;1058,"ATTENTION AGENT NON ELIGIBLE","")</f>
        <v/>
      </c>
    </row>
  </sheetData>
  <mergeCells count="1">
    <mergeCell ref="A2:D3"/>
  </mergeCells>
  <dataValidations count="1">
    <dataValidation type="list" allowBlank="1" showInputMessage="1" showErrorMessage="1" sqref="C7" xr:uid="{00000000-0002-0000-0800-000000000000}">
      <formula1>"50%,60%,70%,80%,90%,100%"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023D4448315547977605A1674ADCFA" ma:contentTypeVersion="3" ma:contentTypeDescription="Crée un document." ma:contentTypeScope="" ma:versionID="7c715fcb79aac7d69f352cd0bb28facd">
  <xsd:schema xmlns:xsd="http://www.w3.org/2001/XMLSchema" xmlns:xs="http://www.w3.org/2001/XMLSchema" xmlns:p="http://schemas.microsoft.com/office/2006/metadata/properties" xmlns:ns2="6eb655d9-47f7-4d4b-bf0e-863782d5594b" targetNamespace="http://schemas.microsoft.com/office/2006/metadata/properties" ma:root="true" ma:fieldsID="36dde32eb6c491486e59d8f59653c9f9" ns2:_="">
    <xsd:import namespace="6eb655d9-47f7-4d4b-bf0e-863782d559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655d9-47f7-4d4b-bf0e-863782d559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773BC0-8C87-4D73-945A-646722E43636}"/>
</file>

<file path=customXml/itemProps2.xml><?xml version="1.0" encoding="utf-8"?>
<ds:datastoreItem xmlns:ds="http://schemas.openxmlformats.org/officeDocument/2006/customXml" ds:itemID="{3BD547D5-3404-4349-9888-8B8D4F90274C}"/>
</file>

<file path=customXml/itemProps3.xml><?xml version="1.0" encoding="utf-8"?>
<ds:datastoreItem xmlns:ds="http://schemas.openxmlformats.org/officeDocument/2006/customXml" ds:itemID="{01983717-90E3-4B89-9304-0235BBD184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GIPA 2008</vt:lpstr>
      <vt:lpstr>GIPA 2009</vt:lpstr>
      <vt:lpstr>GIPA 2010</vt:lpstr>
      <vt:lpstr>GIPA 2011</vt:lpstr>
      <vt:lpstr>GIPA 2012</vt:lpstr>
      <vt:lpstr>GIPA 2013</vt:lpstr>
      <vt:lpstr>GIPA 2014</vt:lpstr>
      <vt:lpstr>GIPA 2015</vt:lpstr>
      <vt:lpstr>GIPA 2016</vt:lpstr>
      <vt:lpstr>GIPA 2017</vt:lpstr>
      <vt:lpstr>GIPA 2018</vt:lpstr>
      <vt:lpstr>GIPA 2019</vt:lpstr>
      <vt:lpstr>GIPA 2020</vt:lpstr>
      <vt:lpstr>GIPA 2021</vt:lpstr>
      <vt:lpstr>GIPA 2022</vt:lpstr>
      <vt:lpstr>GIPA 2023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ADM1</dc:creator>
  <cp:lastModifiedBy>FPMD FORMATIONS – Dominique MASSACRIER</cp:lastModifiedBy>
  <dcterms:created xsi:type="dcterms:W3CDTF">2008-11-03T13:48:39Z</dcterms:created>
  <dcterms:modified xsi:type="dcterms:W3CDTF">2023-08-21T09:09:49Z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0x0101005E023D4448315547977605A1674ADCFA</vt:lpwstr>
  </property>
</Properties>
</file>